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1 wersja" sheetId="1" r:id="rId1"/>
    <sheet name="2 wersj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<sst xmlns="http://schemas.openxmlformats.org/spreadsheetml/2006/main" count="67" uniqueCount="38">
  <si>
    <t xml:space="preserve">1. </t>
  </si>
  <si>
    <t>Planowane dochody</t>
  </si>
  <si>
    <t>Planowane wydatki</t>
  </si>
  <si>
    <t>2.</t>
  </si>
  <si>
    <t>Wynik ( 1 - 2 )</t>
  </si>
  <si>
    <t>Lp.</t>
  </si>
  <si>
    <t>Wyszczególnienie</t>
  </si>
  <si>
    <t>3.</t>
  </si>
  <si>
    <t>4.</t>
  </si>
  <si>
    <t>5.</t>
  </si>
  <si>
    <t>Spłaty kredytów i pożyczek z lat ubiegłych</t>
  </si>
  <si>
    <t>Spłaty kredytów i pożyczek planowanych do zaciągnięcia w 2004 roku</t>
  </si>
  <si>
    <t>6.</t>
  </si>
  <si>
    <t>7.</t>
  </si>
  <si>
    <t xml:space="preserve">8. </t>
  </si>
  <si>
    <t xml:space="preserve">PROGNOZA DŁUGU GMINY JABŁONNA NA LATA 2004 - 2008 </t>
  </si>
  <si>
    <t>Razem spłaty kredytów                 i pożyczek</t>
  </si>
  <si>
    <t>Planowane przychody z tytułu kredytów i pożyczek</t>
  </si>
  <si>
    <t>Planowana kwota zadłużenia   na 31.12.</t>
  </si>
  <si>
    <t>I</t>
  </si>
  <si>
    <t>II</t>
  </si>
  <si>
    <t>1.</t>
  </si>
  <si>
    <t>Wydatki bieżące</t>
  </si>
  <si>
    <t>Wydatki majątkowe, w tym inwestycyjne</t>
  </si>
  <si>
    <t>III</t>
  </si>
  <si>
    <t>IV</t>
  </si>
  <si>
    <t>Prognozowane dochody</t>
  </si>
  <si>
    <t xml:space="preserve">                                                  PROGNOZA DŁUGU GMINY JABŁONNA NA LATA 2005 - 2007 </t>
  </si>
  <si>
    <t>Odsetki od pożyczek i kredytów</t>
  </si>
  <si>
    <t>Planowane przychody z tytułu kredytów                         i pożyczek</t>
  </si>
  <si>
    <t>Spłaty kredytów i pożyczek                                            z lat ubiegłych</t>
  </si>
  <si>
    <t>Razem spłaty kredytów i pożyczek</t>
  </si>
  <si>
    <t>Planowana kwota zadłużenia na 31.12.</t>
  </si>
  <si>
    <t>Spłaty kredytów i pożyczek planowanych                           do zaciągnięcia w 2005 roku</t>
  </si>
  <si>
    <t xml:space="preserve">                             Załącznik nr 2</t>
  </si>
  <si>
    <t>Rady Gminy Jabłonna</t>
  </si>
  <si>
    <t>do uchwały nr XL/339/2005</t>
  </si>
  <si>
    <t>z  dnia 13 lipca 2005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</si>
</sst>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41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justify" vertical="center"/>
    </xf>
    <xf numFmtId="41" fontId="1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1" fontId="1" fillId="0" borderId="5" xfId="0" applyNumberFormat="1" applyFont="1" applyBorder="1" applyAlignment="1">
      <alignment vertical="center"/>
    </xf>
    <xf numFmtId="41" fontId="1" fillId="0" borderId="4" xfId="0" applyNumberFormat="1" applyFont="1" applyBorder="1" applyAlignment="1">
      <alignment vertical="center"/>
    </xf>
    <xf numFmtId="41" fontId="1" fillId="0" borderId="6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41" fontId="1" fillId="0" borderId="11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wrapText="1"/>
    </xf>
    <xf numFmtId="41" fontId="1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justify"/>
    </xf>
    <xf numFmtId="41" fontId="2" fillId="0" borderId="8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justify" wrapText="1"/>
    </xf>
    <xf numFmtId="0" fontId="2" fillId="0" borderId="8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/>
    </xf>
    <xf numFmtId="41" fontId="7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1" fontId="7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1" fontId="8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4">
      <selection activeCell="D13" sqref="D13"/>
    </sheetView>
  </sheetViews>
  <sheetFormatPr defaultColWidth="9.00390625" defaultRowHeight="12.75"/>
  <cols>
    <col min="1" max="1" width="5.625" style="2" customWidth="1"/>
    <col min="2" max="2" width="31.875" style="3" customWidth="1"/>
    <col min="3" max="4" width="16.125" style="1" customWidth="1"/>
    <col min="5" max="5" width="18.375" style="1" customWidth="1"/>
    <col min="6" max="8" width="16.125" style="1" customWidth="1"/>
    <col min="9" max="16384" width="9.125" style="1" customWidth="1"/>
  </cols>
  <sheetData>
    <row r="2" spans="1:8" ht="15.75">
      <c r="A2" s="48" t="s">
        <v>15</v>
      </c>
      <c r="B2" s="48"/>
      <c r="C2" s="48"/>
      <c r="D2" s="48"/>
      <c r="E2" s="48"/>
      <c r="F2" s="48"/>
      <c r="G2" s="48"/>
      <c r="H2" s="48"/>
    </row>
    <row r="3" spans="1:8" ht="15.75">
      <c r="A3" s="29"/>
      <c r="B3" s="29"/>
      <c r="C3" s="29"/>
      <c r="D3" s="29"/>
      <c r="E3" s="29"/>
      <c r="F3" s="29"/>
      <c r="G3" s="29"/>
      <c r="H3" s="29"/>
    </row>
    <row r="5" spans="1:8" ht="24.75" customHeight="1">
      <c r="A5" s="5" t="s">
        <v>5</v>
      </c>
      <c r="B5" s="5" t="s">
        <v>6</v>
      </c>
      <c r="C5" s="12">
        <v>2003</v>
      </c>
      <c r="D5" s="5">
        <v>2004</v>
      </c>
      <c r="E5" s="5">
        <v>2005</v>
      </c>
      <c r="F5" s="5">
        <v>2006</v>
      </c>
      <c r="G5" s="5">
        <v>2007</v>
      </c>
      <c r="H5" s="5">
        <v>2008</v>
      </c>
    </row>
    <row r="6" spans="1:8" s="9" customFormat="1" ht="18" customHeight="1">
      <c r="A6" s="6" t="s">
        <v>0</v>
      </c>
      <c r="B6" s="10" t="s">
        <v>1</v>
      </c>
      <c r="C6" s="14"/>
      <c r="D6" s="11">
        <v>17084654</v>
      </c>
      <c r="E6" s="8">
        <v>17500000</v>
      </c>
      <c r="F6" s="8">
        <v>18000000</v>
      </c>
      <c r="G6" s="8">
        <v>18500000</v>
      </c>
      <c r="H6" s="8">
        <v>19000000</v>
      </c>
    </row>
    <row r="7" spans="1:8" s="9" customFormat="1" ht="18" customHeight="1" thickBot="1">
      <c r="A7" s="16" t="s">
        <v>3</v>
      </c>
      <c r="B7" s="20" t="s">
        <v>2</v>
      </c>
      <c r="C7" s="15"/>
      <c r="D7" s="21">
        <v>17823854</v>
      </c>
      <c r="E7" s="14">
        <v>16256600</v>
      </c>
      <c r="F7" s="14">
        <v>16967400</v>
      </c>
      <c r="G7" s="14">
        <v>17853400</v>
      </c>
      <c r="H7" s="14">
        <v>18600000</v>
      </c>
    </row>
    <row r="8" spans="1:8" s="4" customFormat="1" ht="16.5" thickBot="1">
      <c r="A8" s="17" t="s">
        <v>7</v>
      </c>
      <c r="B8" s="25" t="s">
        <v>4</v>
      </c>
      <c r="C8" s="26"/>
      <c r="D8" s="27">
        <f>D6-D7</f>
        <v>-739200</v>
      </c>
      <c r="E8" s="26">
        <f>E6-E7</f>
        <v>1243400</v>
      </c>
      <c r="F8" s="26">
        <f>F6-F7</f>
        <v>1032600</v>
      </c>
      <c r="G8" s="26">
        <f>G6-G7</f>
        <v>646600</v>
      </c>
      <c r="H8" s="28">
        <f>H6-H7</f>
        <v>400000</v>
      </c>
    </row>
    <row r="9" spans="1:8" ht="30">
      <c r="A9" s="22" t="s">
        <v>8</v>
      </c>
      <c r="B9" s="23" t="s">
        <v>17</v>
      </c>
      <c r="C9" s="13"/>
      <c r="D9" s="24">
        <v>1600000</v>
      </c>
      <c r="E9" s="13">
        <v>0</v>
      </c>
      <c r="F9" s="13">
        <v>0</v>
      </c>
      <c r="G9" s="13">
        <v>0</v>
      </c>
      <c r="H9" s="13">
        <v>0</v>
      </c>
    </row>
    <row r="10" spans="1:8" ht="30">
      <c r="A10" s="6" t="s">
        <v>9</v>
      </c>
      <c r="B10" s="7" t="s">
        <v>10</v>
      </c>
      <c r="C10" s="13">
        <v>859800</v>
      </c>
      <c r="D10" s="8">
        <v>860800</v>
      </c>
      <c r="E10" s="8">
        <v>843400</v>
      </c>
      <c r="F10" s="8">
        <v>632600</v>
      </c>
      <c r="G10" s="8">
        <v>246600</v>
      </c>
      <c r="H10" s="8">
        <v>0</v>
      </c>
    </row>
    <row r="11" spans="1:8" ht="45">
      <c r="A11" s="6" t="s">
        <v>12</v>
      </c>
      <c r="B11" s="7" t="s">
        <v>11</v>
      </c>
      <c r="C11" s="8">
        <v>0</v>
      </c>
      <c r="D11" s="8">
        <v>0</v>
      </c>
      <c r="E11" s="8">
        <v>400000</v>
      </c>
      <c r="F11" s="8">
        <v>400000</v>
      </c>
      <c r="G11" s="8">
        <v>400000</v>
      </c>
      <c r="H11" s="8">
        <v>400000</v>
      </c>
    </row>
    <row r="12" spans="1:8" ht="30.75" thickBot="1">
      <c r="A12" s="16" t="s">
        <v>13</v>
      </c>
      <c r="B12" s="30" t="s">
        <v>16</v>
      </c>
      <c r="C12" s="14">
        <f aca="true" t="shared" si="0" ref="C12:H12">SUM(C10:C11)</f>
        <v>859800</v>
      </c>
      <c r="D12" s="14">
        <f t="shared" si="0"/>
        <v>860800</v>
      </c>
      <c r="E12" s="14">
        <f t="shared" si="0"/>
        <v>1243400</v>
      </c>
      <c r="F12" s="14">
        <f t="shared" si="0"/>
        <v>1032600</v>
      </c>
      <c r="G12" s="14">
        <f t="shared" si="0"/>
        <v>646600</v>
      </c>
      <c r="H12" s="14">
        <f t="shared" si="0"/>
        <v>400000</v>
      </c>
    </row>
    <row r="13" spans="1:8" s="4" customFormat="1" ht="32.25" thickBot="1">
      <c r="A13" s="17" t="s">
        <v>14</v>
      </c>
      <c r="B13" s="31" t="s">
        <v>18</v>
      </c>
      <c r="C13" s="18">
        <v>2583400</v>
      </c>
      <c r="D13" s="18">
        <f>C13+D9-D12</f>
        <v>3322600</v>
      </c>
      <c r="E13" s="18">
        <f>D13-E12</f>
        <v>2079200</v>
      </c>
      <c r="F13" s="18">
        <f>E13-F12</f>
        <v>1046600</v>
      </c>
      <c r="G13" s="18">
        <f>F13-G12</f>
        <v>400000</v>
      </c>
      <c r="H13" s="19">
        <f>G13-H12</f>
        <v>0</v>
      </c>
    </row>
  </sheetData>
  <mergeCells count="1">
    <mergeCell ref="A2:H2"/>
  </mergeCells>
  <printOptions/>
  <pageMargins left="0.62" right="0.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3">
      <selection activeCell="H14" sqref="A1:IV16384"/>
    </sheetView>
  </sheetViews>
  <sheetFormatPr defaultColWidth="9.00390625" defaultRowHeight="12.75"/>
  <cols>
    <col min="1" max="1" width="5.625" style="2" customWidth="1"/>
    <col min="2" max="2" width="31.875" style="3" customWidth="1"/>
    <col min="3" max="4" width="16.125" style="1" customWidth="1"/>
    <col min="5" max="5" width="18.375" style="1" customWidth="1"/>
    <col min="6" max="8" width="16.125" style="1" customWidth="1"/>
    <col min="9" max="16384" width="9.125" style="1" customWidth="1"/>
  </cols>
  <sheetData>
    <row r="2" spans="1:8" ht="15.75">
      <c r="A2" s="48" t="s">
        <v>15</v>
      </c>
      <c r="B2" s="48"/>
      <c r="C2" s="48"/>
      <c r="D2" s="48"/>
      <c r="E2" s="48"/>
      <c r="F2" s="48"/>
      <c r="G2" s="48"/>
      <c r="H2" s="48"/>
    </row>
    <row r="3" spans="1:8" ht="15.75">
      <c r="A3" s="29"/>
      <c r="B3" s="29"/>
      <c r="C3" s="29"/>
      <c r="D3" s="29"/>
      <c r="E3" s="29"/>
      <c r="F3" s="29"/>
      <c r="G3" s="29"/>
      <c r="H3" s="29"/>
    </row>
    <row r="5" spans="1:8" ht="24.75" customHeight="1">
      <c r="A5" s="5" t="s">
        <v>5</v>
      </c>
      <c r="B5" s="5" t="s">
        <v>6</v>
      </c>
      <c r="C5" s="12">
        <v>2003</v>
      </c>
      <c r="D5" s="5">
        <v>2004</v>
      </c>
      <c r="E5" s="5">
        <v>2005</v>
      </c>
      <c r="F5" s="5">
        <v>2006</v>
      </c>
      <c r="G5" s="5">
        <v>2007</v>
      </c>
      <c r="H5" s="5">
        <v>2008</v>
      </c>
    </row>
    <row r="6" spans="1:8" s="9" customFormat="1" ht="18" customHeight="1">
      <c r="A6" s="6" t="s">
        <v>0</v>
      </c>
      <c r="B6" s="10" t="s">
        <v>1</v>
      </c>
      <c r="C6" s="14"/>
      <c r="D6" s="11">
        <v>17084654</v>
      </c>
      <c r="E6" s="8">
        <v>17500000</v>
      </c>
      <c r="F6" s="8">
        <v>18000000</v>
      </c>
      <c r="G6" s="8">
        <v>18500000</v>
      </c>
      <c r="H6" s="8">
        <v>19000000</v>
      </c>
    </row>
    <row r="7" spans="1:8" s="9" customFormat="1" ht="18" customHeight="1" thickBot="1">
      <c r="A7" s="16" t="s">
        <v>3</v>
      </c>
      <c r="B7" s="20" t="s">
        <v>2</v>
      </c>
      <c r="C7" s="15"/>
      <c r="D7" s="21">
        <v>17223854</v>
      </c>
      <c r="E7" s="14">
        <v>16406600</v>
      </c>
      <c r="F7" s="14">
        <v>17117400</v>
      </c>
      <c r="G7" s="14">
        <v>18003400</v>
      </c>
      <c r="H7" s="14">
        <v>18750000</v>
      </c>
    </row>
    <row r="8" spans="1:8" s="4" customFormat="1" ht="16.5" thickBot="1">
      <c r="A8" s="17" t="s">
        <v>7</v>
      </c>
      <c r="B8" s="25" t="s">
        <v>4</v>
      </c>
      <c r="C8" s="26"/>
      <c r="D8" s="27">
        <f>D6-D7</f>
        <v>-139200</v>
      </c>
      <c r="E8" s="27">
        <f>E6-E7</f>
        <v>1093400</v>
      </c>
      <c r="F8" s="27">
        <f>F6-F7</f>
        <v>882600</v>
      </c>
      <c r="G8" s="27">
        <f>G6-G7</f>
        <v>496600</v>
      </c>
      <c r="H8" s="27">
        <f>H6-H7</f>
        <v>250000</v>
      </c>
    </row>
    <row r="9" spans="1:8" ht="30">
      <c r="A9" s="22" t="s">
        <v>8</v>
      </c>
      <c r="B9" s="23" t="s">
        <v>17</v>
      </c>
      <c r="C9" s="13">
        <v>0</v>
      </c>
      <c r="D9" s="24">
        <v>1000000</v>
      </c>
      <c r="E9" s="13">
        <v>0</v>
      </c>
      <c r="F9" s="13">
        <v>0</v>
      </c>
      <c r="G9" s="13">
        <v>0</v>
      </c>
      <c r="H9" s="13">
        <v>0</v>
      </c>
    </row>
    <row r="10" spans="1:8" ht="30">
      <c r="A10" s="6" t="s">
        <v>9</v>
      </c>
      <c r="B10" s="7" t="s">
        <v>10</v>
      </c>
      <c r="C10" s="13">
        <v>859800</v>
      </c>
      <c r="D10" s="8">
        <v>860800</v>
      </c>
      <c r="E10" s="8">
        <v>843400</v>
      </c>
      <c r="F10" s="8">
        <v>632600</v>
      </c>
      <c r="G10" s="8">
        <v>246600</v>
      </c>
      <c r="H10" s="8">
        <v>0</v>
      </c>
    </row>
    <row r="11" spans="1:8" ht="45">
      <c r="A11" s="6" t="s">
        <v>12</v>
      </c>
      <c r="B11" s="7" t="s">
        <v>11</v>
      </c>
      <c r="C11" s="8">
        <v>0</v>
      </c>
      <c r="D11" s="8">
        <v>0</v>
      </c>
      <c r="E11" s="8">
        <v>250000</v>
      </c>
      <c r="F11" s="8">
        <v>250000</v>
      </c>
      <c r="G11" s="8">
        <v>250000</v>
      </c>
      <c r="H11" s="8">
        <v>250000</v>
      </c>
    </row>
    <row r="12" spans="1:8" ht="30.75" thickBot="1">
      <c r="A12" s="16" t="s">
        <v>13</v>
      </c>
      <c r="B12" s="30" t="s">
        <v>16</v>
      </c>
      <c r="C12" s="14">
        <f aca="true" t="shared" si="0" ref="C12:H12">C10+C11</f>
        <v>859800</v>
      </c>
      <c r="D12" s="14">
        <f t="shared" si="0"/>
        <v>860800</v>
      </c>
      <c r="E12" s="14">
        <f t="shared" si="0"/>
        <v>1093400</v>
      </c>
      <c r="F12" s="14">
        <f t="shared" si="0"/>
        <v>882600</v>
      </c>
      <c r="G12" s="14">
        <f t="shared" si="0"/>
        <v>496600</v>
      </c>
      <c r="H12" s="14">
        <f t="shared" si="0"/>
        <v>250000</v>
      </c>
    </row>
    <row r="13" spans="1:8" s="4" customFormat="1" ht="32.25" thickBot="1">
      <c r="A13" s="17" t="s">
        <v>14</v>
      </c>
      <c r="B13" s="31" t="s">
        <v>18</v>
      </c>
      <c r="C13" s="18">
        <v>2583400</v>
      </c>
      <c r="D13" s="18">
        <f>C13+D9-D12</f>
        <v>2722600</v>
      </c>
      <c r="E13" s="18">
        <f>D13-E12</f>
        <v>1629200</v>
      </c>
      <c r="F13" s="18">
        <f>E13-F12</f>
        <v>746600</v>
      </c>
      <c r="G13" s="18">
        <f>F13-G12</f>
        <v>250000</v>
      </c>
      <c r="H13" s="19">
        <f>G13-H12</f>
        <v>0</v>
      </c>
    </row>
  </sheetData>
  <mergeCells count="1">
    <mergeCell ref="A2:H2"/>
  </mergeCells>
  <printOptions/>
  <pageMargins left="0.62" right="0.5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C1">
      <selection activeCell="A5" sqref="A5"/>
    </sheetView>
  </sheetViews>
  <sheetFormatPr defaultColWidth="9.00390625" defaultRowHeight="12.75"/>
  <cols>
    <col min="1" max="1" width="5.625" style="2" customWidth="1"/>
    <col min="2" max="2" width="43.75390625" style="3" customWidth="1"/>
    <col min="3" max="5" width="19.25390625" style="1" customWidth="1"/>
    <col min="6" max="6" width="19.125" style="1" customWidth="1"/>
    <col min="7" max="16384" width="9.125" style="1" customWidth="1"/>
  </cols>
  <sheetData>
    <row r="1" spans="1:6" ht="15">
      <c r="A1" s="49" t="s">
        <v>34</v>
      </c>
      <c r="B1" s="49"/>
      <c r="C1" s="49"/>
      <c r="D1" s="49"/>
      <c r="E1" s="49"/>
      <c r="F1" s="49"/>
    </row>
    <row r="2" spans="1:6" ht="15">
      <c r="A2" s="47"/>
      <c r="B2" s="47"/>
      <c r="C2" s="47"/>
      <c r="D2" s="47"/>
      <c r="E2" s="49" t="s">
        <v>36</v>
      </c>
      <c r="F2" s="49"/>
    </row>
    <row r="3" spans="1:6" ht="15">
      <c r="A3" s="47"/>
      <c r="B3" s="47"/>
      <c r="C3" s="47"/>
      <c r="D3" s="47"/>
      <c r="E3" s="49" t="s">
        <v>35</v>
      </c>
      <c r="F3" s="49"/>
    </row>
    <row r="4" spans="1:6" ht="15">
      <c r="A4" s="49" t="s">
        <v>37</v>
      </c>
      <c r="B4" s="49"/>
      <c r="C4" s="49"/>
      <c r="D4" s="49"/>
      <c r="E4" s="49"/>
      <c r="F4" s="49"/>
    </row>
    <row r="5" spans="1:6" ht="15.75">
      <c r="A5" s="32"/>
      <c r="B5" s="33"/>
      <c r="C5" s="34"/>
      <c r="D5" s="34"/>
      <c r="E5" s="34"/>
      <c r="F5" s="34"/>
    </row>
    <row r="6" spans="1:6" ht="16.5">
      <c r="A6" s="52" t="s">
        <v>27</v>
      </c>
      <c r="B6" s="52"/>
      <c r="C6" s="52"/>
      <c r="D6" s="52"/>
      <c r="E6" s="52"/>
      <c r="F6" s="52"/>
    </row>
    <row r="7" spans="1:6" ht="15.75">
      <c r="A7" s="35"/>
      <c r="B7" s="35"/>
      <c r="C7" s="35"/>
      <c r="D7" s="35"/>
      <c r="E7" s="35"/>
      <c r="F7" s="35"/>
    </row>
    <row r="8" spans="1:6" ht="15.75">
      <c r="A8" s="32"/>
      <c r="B8" s="33"/>
      <c r="C8" s="34"/>
      <c r="D8" s="34"/>
      <c r="E8" s="34"/>
      <c r="F8" s="34"/>
    </row>
    <row r="9" spans="1:6" ht="24.75" customHeight="1">
      <c r="A9" s="36" t="s">
        <v>5</v>
      </c>
      <c r="B9" s="36" t="s">
        <v>6</v>
      </c>
      <c r="C9" s="36">
        <v>2004</v>
      </c>
      <c r="D9" s="36">
        <v>2005</v>
      </c>
      <c r="E9" s="36">
        <v>2006</v>
      </c>
      <c r="F9" s="36">
        <v>2007</v>
      </c>
    </row>
    <row r="10" spans="1:6" s="9" customFormat="1" ht="18" customHeight="1">
      <c r="A10" s="37" t="s">
        <v>19</v>
      </c>
      <c r="B10" s="40" t="s">
        <v>26</v>
      </c>
      <c r="C10" s="50"/>
      <c r="D10" s="38">
        <v>20491321</v>
      </c>
      <c r="E10" s="38">
        <v>20500000</v>
      </c>
      <c r="F10" s="38">
        <v>21200000</v>
      </c>
    </row>
    <row r="11" spans="1:6" s="9" customFormat="1" ht="18" customHeight="1">
      <c r="A11" s="37" t="s">
        <v>20</v>
      </c>
      <c r="B11" s="40" t="s">
        <v>2</v>
      </c>
      <c r="C11" s="50"/>
      <c r="D11" s="38">
        <v>21851321</v>
      </c>
      <c r="E11" s="38">
        <v>19267400</v>
      </c>
      <c r="F11" s="38">
        <v>20353400</v>
      </c>
    </row>
    <row r="12" spans="1:6" s="9" customFormat="1" ht="18" customHeight="1">
      <c r="A12" s="37" t="s">
        <v>21</v>
      </c>
      <c r="B12" s="40" t="s">
        <v>22</v>
      </c>
      <c r="C12" s="51"/>
      <c r="D12" s="38">
        <f>D11-D13</f>
        <v>17608314</v>
      </c>
      <c r="E12" s="38">
        <f>E11-E13</f>
        <v>17000000</v>
      </c>
      <c r="F12" s="38">
        <f>F11-F13</f>
        <v>17300000</v>
      </c>
    </row>
    <row r="13" spans="1:6" s="9" customFormat="1" ht="21.75" customHeight="1">
      <c r="A13" s="6" t="s">
        <v>3</v>
      </c>
      <c r="B13" s="41" t="s">
        <v>23</v>
      </c>
      <c r="C13" s="51"/>
      <c r="D13" s="8">
        <v>4243007</v>
      </c>
      <c r="E13" s="8">
        <v>2267400</v>
      </c>
      <c r="F13" s="8">
        <v>3053400</v>
      </c>
    </row>
    <row r="14" spans="1:6" s="4" customFormat="1" ht="16.5">
      <c r="A14" s="36" t="s">
        <v>24</v>
      </c>
      <c r="B14" s="42" t="s">
        <v>4</v>
      </c>
      <c r="C14" s="43"/>
      <c r="D14" s="43">
        <f>SUM(D10-D11)</f>
        <v>-1360000</v>
      </c>
      <c r="E14" s="43">
        <f>SUM(E10-E11)</f>
        <v>1232600</v>
      </c>
      <c r="F14" s="43">
        <f>SUM(F10-F11)</f>
        <v>846600</v>
      </c>
    </row>
    <row r="15" spans="1:6" ht="33">
      <c r="A15" s="37" t="s">
        <v>21</v>
      </c>
      <c r="B15" s="39" t="s">
        <v>29</v>
      </c>
      <c r="C15" s="38">
        <v>600000</v>
      </c>
      <c r="D15" s="38">
        <v>1873400</v>
      </c>
      <c r="E15" s="38">
        <v>0</v>
      </c>
      <c r="F15" s="38">
        <v>0</v>
      </c>
    </row>
    <row r="16" spans="1:6" ht="33">
      <c r="A16" s="37" t="s">
        <v>3</v>
      </c>
      <c r="B16" s="39" t="s">
        <v>30</v>
      </c>
      <c r="C16" s="38">
        <v>860800</v>
      </c>
      <c r="D16" s="38">
        <v>987600</v>
      </c>
      <c r="E16" s="38">
        <v>732600</v>
      </c>
      <c r="F16" s="38">
        <v>346600</v>
      </c>
    </row>
    <row r="17" spans="1:6" ht="33">
      <c r="A17" s="37" t="s">
        <v>7</v>
      </c>
      <c r="B17" s="39" t="s">
        <v>33</v>
      </c>
      <c r="C17" s="38">
        <v>0</v>
      </c>
      <c r="D17" s="38">
        <v>0</v>
      </c>
      <c r="E17" s="38">
        <v>300000</v>
      </c>
      <c r="F17" s="38">
        <v>300000</v>
      </c>
    </row>
    <row r="18" spans="1:6" ht="16.5">
      <c r="A18" s="37" t="s">
        <v>8</v>
      </c>
      <c r="B18" s="39" t="s">
        <v>31</v>
      </c>
      <c r="C18" s="38">
        <v>860800</v>
      </c>
      <c r="D18" s="38">
        <f>D16+D17</f>
        <v>987600</v>
      </c>
      <c r="E18" s="38">
        <f>E16+E17</f>
        <v>1032600</v>
      </c>
      <c r="F18" s="38">
        <f>F16+F17</f>
        <v>646600</v>
      </c>
    </row>
    <row r="19" spans="1:6" ht="17.25" customHeight="1">
      <c r="A19" s="37" t="s">
        <v>9</v>
      </c>
      <c r="B19" s="44" t="s">
        <v>28</v>
      </c>
      <c r="C19" s="38">
        <v>0</v>
      </c>
      <c r="D19" s="38">
        <v>200000</v>
      </c>
      <c r="E19" s="38">
        <v>230000</v>
      </c>
      <c r="F19" s="38">
        <v>250000</v>
      </c>
    </row>
    <row r="20" spans="1:6" s="4" customFormat="1" ht="16.5">
      <c r="A20" s="36" t="s">
        <v>25</v>
      </c>
      <c r="B20" s="45" t="s">
        <v>32</v>
      </c>
      <c r="C20" s="46">
        <v>1722600</v>
      </c>
      <c r="D20" s="46">
        <f>SUM(C20+D15-D18)</f>
        <v>2608400</v>
      </c>
      <c r="E20" s="46">
        <f>SUM(D20+E15-E18)</f>
        <v>1575800</v>
      </c>
      <c r="F20" s="46">
        <f>SUM(E20+F15-F18)</f>
        <v>929200</v>
      </c>
    </row>
  </sheetData>
  <mergeCells count="6">
    <mergeCell ref="A4:F4"/>
    <mergeCell ref="C10:C13"/>
    <mergeCell ref="A6:F6"/>
    <mergeCell ref="A1:F1"/>
    <mergeCell ref="E2:F2"/>
    <mergeCell ref="E3:F3"/>
  </mergeCells>
  <printOptions/>
  <pageMargins left="0.87" right="0.53" top="0.94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Jabłonna</dc:creator>
  <cp:keywords/>
  <dc:description/>
  <cp:lastModifiedBy>Urząd Gminy Jabłonna</cp:lastModifiedBy>
  <cp:lastPrinted>2005-06-29T11:47:06Z</cp:lastPrinted>
  <dcterms:created xsi:type="dcterms:W3CDTF">2004-02-18T11:29:06Z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